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125803\Documents\POLYACS and WEB\Treasurer\poly EXCOM Jan 2022\"/>
    </mc:Choice>
  </mc:AlternateContent>
  <xr:revisionPtr revIDLastSave="0" documentId="13_ncr:1_{99422D73-5B81-4E5A-B7D7-C1BBB0D0BBEC}" xr6:coauthVersionLast="46" xr6:coauthVersionMax="46" xr10:uidLastSave="{00000000-0000-0000-0000-000000000000}"/>
  <bookViews>
    <workbookView xWindow="-120" yWindow="-120" windowWidth="20730" windowHeight="11160" activeTab="1" xr2:uid="{86D461C0-04F7-4AB1-9110-DA5FCA2C5628}"/>
  </bookViews>
  <sheets>
    <sheet name="Initial 2022 Draft Budget" sheetId="1" r:id="rId1"/>
    <sheet name="FINAL approved budget 202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2" l="1"/>
  <c r="C29" i="2" l="1"/>
  <c r="C29" i="1"/>
  <c r="C60" i="2" l="1"/>
  <c r="B60" i="2"/>
  <c r="C52" i="2"/>
  <c r="B52" i="2"/>
  <c r="C45" i="2"/>
  <c r="B45" i="2"/>
  <c r="C33" i="2"/>
  <c r="B33" i="2"/>
  <c r="B29" i="2"/>
  <c r="C19" i="2"/>
  <c r="B19" i="2"/>
  <c r="B10" i="2"/>
  <c r="B34" i="2" l="1"/>
  <c r="B62" i="2"/>
  <c r="C62" i="2"/>
  <c r="C60" i="1"/>
  <c r="C62" i="1" s="1"/>
  <c r="B60" i="1"/>
  <c r="C52" i="1"/>
  <c r="B52" i="1"/>
  <c r="B62" i="1" s="1"/>
  <c r="C45" i="1"/>
  <c r="B45" i="1"/>
  <c r="C33" i="1"/>
  <c r="B33" i="1"/>
  <c r="B29" i="1"/>
  <c r="C19" i="1"/>
  <c r="B19" i="1"/>
  <c r="B10" i="1"/>
  <c r="B63" i="2" l="1"/>
  <c r="B34" i="1"/>
  <c r="B63" i="1"/>
</calcChain>
</file>

<file path=xl/sharedStrings.xml><?xml version="1.0" encoding="utf-8"?>
<sst xmlns="http://schemas.openxmlformats.org/spreadsheetml/2006/main" count="166" uniqueCount="102">
  <si>
    <t>2022 POLY Budget Projection</t>
  </si>
  <si>
    <t>INFORMATION</t>
  </si>
  <si>
    <t>CHANGES</t>
  </si>
  <si>
    <t>BUDGET CATEGORY</t>
  </si>
  <si>
    <t>Budget</t>
  </si>
  <si>
    <t>INCOME</t>
  </si>
  <si>
    <t>EXPENSES</t>
  </si>
  <si>
    <t>Membership/Allotments</t>
  </si>
  <si>
    <t>Membership Dues-ACS</t>
  </si>
  <si>
    <t>Membership Dues-POLY Office</t>
  </si>
  <si>
    <t>Division Allocation from ACS</t>
  </si>
  <si>
    <t>Investments/Checking Surplus</t>
  </si>
  <si>
    <t>CHANGE TITLE</t>
  </si>
  <si>
    <t>Cash-in of Investments for Awards</t>
  </si>
  <si>
    <t>Subtotal ACS/Dues</t>
  </si>
  <si>
    <t>ACS Meeting Support</t>
  </si>
  <si>
    <t>POLY Symposia Support</t>
  </si>
  <si>
    <t>Symposium Sponsors</t>
  </si>
  <si>
    <t>1,500 raised in 2020 to be used in 22. 2023 symp may raise funds early to offset</t>
  </si>
  <si>
    <t>POLY ExComm Dinner</t>
  </si>
  <si>
    <t>ACS Nat Committee Mtg/Social</t>
  </si>
  <si>
    <t>12k Programming coffee=9k/org gifts=3k</t>
  </si>
  <si>
    <t>question? Can we move, "Organizer Gifts" to its own line? 3k</t>
  </si>
  <si>
    <t>Councilor Travel</t>
  </si>
  <si>
    <t>20k Plenary and Poster Event</t>
  </si>
  <si>
    <t>10k Coffee Break</t>
  </si>
  <si>
    <t>1k Membership Booth/Shipping</t>
  </si>
  <si>
    <t>Subtotal ACS Meeting Support</t>
  </si>
  <si>
    <t>8k Board Meeting (probably coffee/snack)</t>
  </si>
  <si>
    <t>Other Meeting Support</t>
  </si>
  <si>
    <t>5k IN - plenary sponsor acs pubs (possibly)</t>
  </si>
  <si>
    <t>Regional Meetings</t>
  </si>
  <si>
    <t>received coffee/cookie sponsor $ in 2020</t>
  </si>
  <si>
    <t>Webinar</t>
  </si>
  <si>
    <t>Excom To Leadership Training</t>
  </si>
  <si>
    <t>Alan plans to go this year</t>
  </si>
  <si>
    <t>Winter ExComm Meeting</t>
  </si>
  <si>
    <t>Lesia's projection</t>
  </si>
  <si>
    <t>PACIFICHEM POLY Support</t>
  </si>
  <si>
    <t>UPDATE TOTAL (hopefully no one else will want a wire verses check change)</t>
  </si>
  <si>
    <t>PACIFICHEM Sponsor Support</t>
  </si>
  <si>
    <t>ADD SPONSORSHIP SUPPORT LINE</t>
  </si>
  <si>
    <t>IPG Symposium Grant</t>
  </si>
  <si>
    <t>ADD LINE for IPG-15k 2022 and 15k 23</t>
  </si>
  <si>
    <t>Subtotal National Meetings</t>
  </si>
  <si>
    <t>POLY Workshops</t>
  </si>
  <si>
    <t>Workshop Activity</t>
  </si>
  <si>
    <t>Bank Service Charges</t>
  </si>
  <si>
    <t>Subtotal Workshops</t>
  </si>
  <si>
    <t>Workshops Delta</t>
  </si>
  <si>
    <t>Administrative</t>
  </si>
  <si>
    <t>Postage</t>
  </si>
  <si>
    <t>Communications</t>
  </si>
  <si>
    <t>Supplies &amp; Equipment</t>
  </si>
  <si>
    <t>up 1k for inflation/software</t>
  </si>
  <si>
    <t>Staff Travel Expenses</t>
  </si>
  <si>
    <t>Admin Continuing Education</t>
  </si>
  <si>
    <t>Elections</t>
  </si>
  <si>
    <t>Salaries</t>
  </si>
  <si>
    <t>State cost of living increase in 2021</t>
  </si>
  <si>
    <t>Chair's Fund</t>
  </si>
  <si>
    <t>Subtotal Administrative</t>
  </si>
  <si>
    <t>Publications/Advertising</t>
  </si>
  <si>
    <t>GA/Library/Preprint</t>
  </si>
  <si>
    <t>Library's seem to be reducing</t>
  </si>
  <si>
    <t>could be 1k IN</t>
  </si>
  <si>
    <t>Royalties &amp; Books</t>
  </si>
  <si>
    <t>GUESS - Sometimes 2k and somtime $100</t>
  </si>
  <si>
    <t>Newsletter</t>
  </si>
  <si>
    <t>Software cost increase</t>
  </si>
  <si>
    <t>Web &amp; Publicity</t>
  </si>
  <si>
    <t>Subtotal Publication/Advertising</t>
  </si>
  <si>
    <t>Committee Activities</t>
  </si>
  <si>
    <t>Industrial Advisory Board</t>
  </si>
  <si>
    <t>Education Committee</t>
  </si>
  <si>
    <t>Membership</t>
  </si>
  <si>
    <t>4,775 ACS IPG /6000 membership</t>
  </si>
  <si>
    <t>Put IPG &amp; Membership on separate lines</t>
  </si>
  <si>
    <t>IPG Membership</t>
  </si>
  <si>
    <t>Awards</t>
  </si>
  <si>
    <t>Awards: see next tab</t>
  </si>
  <si>
    <t>Other Activity</t>
  </si>
  <si>
    <t>ADD 800 IN for voided uncashed 2019 checks</t>
  </si>
  <si>
    <t>Subtotal Committee Activity</t>
  </si>
  <si>
    <t>Unidentified</t>
  </si>
  <si>
    <t>TOTAL</t>
  </si>
  <si>
    <t>BUDGET DELTA</t>
  </si>
  <si>
    <t>Transfers</t>
  </si>
  <si>
    <t>Total Budget including Transfers</t>
  </si>
  <si>
    <t>Delta Including Transfers</t>
  </si>
  <si>
    <t>Where does surplus from Macro 2021 sponsors get reported if it will be used for Workshops?</t>
  </si>
  <si>
    <t>Chris comment/questions</t>
  </si>
  <si>
    <t>why does half go to 2023 expense?</t>
  </si>
  <si>
    <t>Convergent IPG Grant</t>
  </si>
  <si>
    <t>what will this be used for?</t>
  </si>
  <si>
    <t>Organizer Gifts</t>
  </si>
  <si>
    <t>moved 3K to separate line  "organizer gifts"</t>
  </si>
  <si>
    <t xml:space="preserve"> $250/winner for Video Peer Competition take out of left over IPG funds</t>
  </si>
  <si>
    <t>Lots of ideas presented that would fall into this area, including communication (social media, other), advertizing, other., that may require extra funding</t>
  </si>
  <si>
    <t>added $13,000 to expenses, income from sponsors for ACS meeting that will now be used for workshops in 2022: $7k for Colloids and $6k for Fire &amp; Polymers</t>
  </si>
  <si>
    <t>2021 Year-End Checking Balance:  $231k 
2021 Year-End Investment Balance:  $1,375k</t>
  </si>
  <si>
    <t>Concerns expressed with these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</si>
</sst>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  <numFmt numFmtId="166" formatCode="[$$-409]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Geneva"/>
    </font>
    <font>
      <b/>
      <sz val="10"/>
      <name val="Geneva"/>
    </font>
    <font>
      <sz val="10"/>
      <name val="Geneva"/>
    </font>
    <font>
      <b/>
      <sz val="10"/>
      <color theme="0"/>
      <name val="Geneva"/>
    </font>
    <font>
      <b/>
      <sz val="11"/>
      <name val="Geneva"/>
    </font>
    <font>
      <i/>
      <sz val="10"/>
      <name val="Geneva"/>
    </font>
  </fonts>
  <fills count="1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3" fillId="2" borderId="1" xfId="0" applyFont="1" applyFill="1" applyBorder="1"/>
    <xf numFmtId="0" fontId="4" fillId="2" borderId="2" xfId="0" applyFont="1" applyFill="1" applyBorder="1" applyAlignment="1">
      <alignment horizontal="center" vertical="distributed"/>
    </xf>
    <xf numFmtId="0" fontId="0" fillId="0" borderId="0" xfId="0" applyAlignment="1">
      <alignment wrapText="1"/>
    </xf>
    <xf numFmtId="0" fontId="2" fillId="3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5" fillId="0" borderId="1" xfId="0" applyFont="1" applyBorder="1"/>
    <xf numFmtId="0" fontId="4" fillId="6" borderId="5" xfId="0" applyFont="1" applyFill="1" applyBorder="1" applyAlignment="1">
      <alignment horizontal="distributed" vertical="distributed"/>
    </xf>
    <xf numFmtId="0" fontId="4" fillId="6" borderId="6" xfId="0" applyFont="1" applyFill="1" applyBorder="1" applyAlignment="1">
      <alignment horizontal="distributed" vertical="distributed"/>
    </xf>
    <xf numFmtId="0" fontId="4" fillId="4" borderId="1" xfId="0" applyFont="1" applyFill="1" applyBorder="1"/>
    <xf numFmtId="0" fontId="4" fillId="5" borderId="1" xfId="0" applyFont="1" applyFill="1" applyBorder="1" applyAlignment="1">
      <alignment horizontal="left"/>
    </xf>
    <xf numFmtId="164" fontId="5" fillId="0" borderId="1" xfId="0" applyNumberFormat="1" applyFont="1" applyBorder="1"/>
    <xf numFmtId="164" fontId="5" fillId="3" borderId="1" xfId="0" applyNumberFormat="1" applyFont="1" applyFill="1" applyBorder="1"/>
    <xf numFmtId="164" fontId="5" fillId="0" borderId="1" xfId="0" applyNumberFormat="1" applyFont="1" applyBorder="1" applyAlignment="1">
      <alignment horizontal="center"/>
    </xf>
    <xf numFmtId="164" fontId="5" fillId="0" borderId="7" xfId="0" applyNumberFormat="1" applyFont="1" applyBorder="1"/>
    <xf numFmtId="0" fontId="4" fillId="7" borderId="1" xfId="0" applyFont="1" applyFill="1" applyBorder="1"/>
    <xf numFmtId="164" fontId="4" fillId="7" borderId="1" xfId="0" applyNumberFormat="1" applyFont="1" applyFill="1" applyBorder="1"/>
    <xf numFmtId="164" fontId="4" fillId="5" borderId="1" xfId="0" applyNumberFormat="1" applyFont="1" applyFill="1" applyBorder="1" applyAlignment="1">
      <alignment horizontal="left"/>
    </xf>
    <xf numFmtId="164" fontId="5" fillId="3" borderId="8" xfId="0" applyNumberFormat="1" applyFont="1" applyFill="1" applyBorder="1"/>
    <xf numFmtId="0" fontId="0" fillId="8" borderId="9" xfId="0" applyFill="1" applyBorder="1" applyAlignment="1">
      <alignment wrapText="1"/>
    </xf>
    <xf numFmtId="0" fontId="0" fillId="9" borderId="0" xfId="0" applyFill="1"/>
    <xf numFmtId="0" fontId="0" fillId="9" borderId="10" xfId="0" applyFill="1" applyBorder="1" applyAlignment="1">
      <alignment wrapText="1"/>
    </xf>
    <xf numFmtId="0" fontId="0" fillId="3" borderId="11" xfId="0" applyFill="1" applyBorder="1"/>
    <xf numFmtId="0" fontId="0" fillId="9" borderId="12" xfId="0" applyFill="1" applyBorder="1" applyAlignment="1">
      <alignment wrapText="1"/>
    </xf>
    <xf numFmtId="0" fontId="5" fillId="8" borderId="1" xfId="0" applyFont="1" applyFill="1" applyBorder="1"/>
    <xf numFmtId="0" fontId="5" fillId="7" borderId="1" xfId="0" applyFont="1" applyFill="1" applyBorder="1"/>
    <xf numFmtId="164" fontId="5" fillId="7" borderId="1" xfId="0" applyNumberFormat="1" applyFont="1" applyFill="1" applyBorder="1"/>
    <xf numFmtId="0" fontId="0" fillId="9" borderId="12" xfId="0" applyFill="1" applyBorder="1" applyAlignment="1">
      <alignment horizontal="left" wrapText="1"/>
    </xf>
    <xf numFmtId="164" fontId="5" fillId="4" borderId="1" xfId="0" applyNumberFormat="1" applyFont="1" applyFill="1" applyBorder="1"/>
    <xf numFmtId="0" fontId="0" fillId="10" borderId="12" xfId="0" applyFill="1" applyBorder="1" applyAlignment="1">
      <alignment wrapText="1"/>
    </xf>
    <xf numFmtId="0" fontId="0" fillId="0" borderId="13" xfId="0" applyBorder="1" applyAlignment="1">
      <alignment wrapText="1"/>
    </xf>
    <xf numFmtId="0" fontId="5" fillId="11" borderId="1" xfId="0" applyFont="1" applyFill="1" applyBorder="1"/>
    <xf numFmtId="164" fontId="4" fillId="5" borderId="1" xfId="0" applyNumberFormat="1" applyFont="1" applyFill="1" applyBorder="1"/>
    <xf numFmtId="165" fontId="5" fillId="0" borderId="1" xfId="1" applyNumberFormat="1" applyFont="1" applyFill="1" applyBorder="1"/>
    <xf numFmtId="164" fontId="5" fillId="0" borderId="1" xfId="0" applyNumberFormat="1" applyFont="1" applyBorder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44" fontId="4" fillId="7" borderId="1" xfId="1" applyFont="1" applyFill="1" applyBorder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0" fontId="4" fillId="12" borderId="1" xfId="0" applyFont="1" applyFill="1" applyBorder="1"/>
    <xf numFmtId="164" fontId="5" fillId="3" borderId="1" xfId="2" applyNumberFormat="1" applyFont="1" applyFill="1" applyBorder="1"/>
    <xf numFmtId="0" fontId="0" fillId="8" borderId="0" xfId="0" applyFill="1" applyAlignment="1">
      <alignment wrapText="1"/>
    </xf>
    <xf numFmtId="164" fontId="5" fillId="0" borderId="1" xfId="2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164" fontId="5" fillId="0" borderId="1" xfId="2" applyNumberFormat="1" applyFont="1" applyBorder="1"/>
    <xf numFmtId="0" fontId="0" fillId="13" borderId="0" xfId="0" applyFill="1"/>
    <xf numFmtId="3" fontId="0" fillId="13" borderId="0" xfId="0" applyNumberFormat="1" applyFill="1" applyAlignment="1">
      <alignment horizontal="left" wrapText="1"/>
    </xf>
    <xf numFmtId="0" fontId="0" fillId="14" borderId="0" xfId="0" applyFill="1"/>
    <xf numFmtId="0" fontId="0" fillId="14" borderId="0" xfId="0" applyFill="1" applyAlignment="1">
      <alignment wrapText="1"/>
    </xf>
    <xf numFmtId="164" fontId="5" fillId="0" borderId="5" xfId="0" applyNumberFormat="1" applyFont="1" applyBorder="1"/>
    <xf numFmtId="164" fontId="5" fillId="3" borderId="5" xfId="0" applyNumberFormat="1" applyFont="1" applyFill="1" applyBorder="1"/>
    <xf numFmtId="3" fontId="0" fillId="0" borderId="0" xfId="0" applyNumberFormat="1" applyAlignment="1">
      <alignment wrapText="1"/>
    </xf>
    <xf numFmtId="164" fontId="4" fillId="15" borderId="1" xfId="0" applyNumberFormat="1" applyFont="1" applyFill="1" applyBorder="1"/>
    <xf numFmtId="0" fontId="5" fillId="0" borderId="5" xfId="0" applyFont="1" applyBorder="1"/>
    <xf numFmtId="0" fontId="6" fillId="2" borderId="1" xfId="0" applyFont="1" applyFill="1" applyBorder="1"/>
    <xf numFmtId="164" fontId="6" fillId="2" borderId="5" xfId="0" applyNumberFormat="1" applyFont="1" applyFill="1" applyBorder="1"/>
    <xf numFmtId="0" fontId="7" fillId="0" borderId="0" xfId="0" applyFont="1"/>
    <xf numFmtId="0" fontId="5" fillId="0" borderId="0" xfId="0" applyFont="1"/>
    <xf numFmtId="0" fontId="0" fillId="7" borderId="1" xfId="0" applyFill="1" applyBorder="1"/>
    <xf numFmtId="44" fontId="5" fillId="7" borderId="1" xfId="1" applyFont="1" applyFill="1" applyBorder="1"/>
    <xf numFmtId="0" fontId="0" fillId="0" borderId="1" xfId="0" applyBorder="1"/>
    <xf numFmtId="44" fontId="5" fillId="0" borderId="1" xfId="1" applyFont="1" applyBorder="1"/>
    <xf numFmtId="44" fontId="5" fillId="0" borderId="1" xfId="0" applyNumberFormat="1" applyFont="1" applyBorder="1"/>
    <xf numFmtId="4" fontId="5" fillId="0" borderId="0" xfId="0" applyNumberFormat="1" applyFont="1"/>
    <xf numFmtId="0" fontId="8" fillId="0" borderId="0" xfId="0" applyFont="1" applyAlignment="1">
      <alignment horizontal="right"/>
    </xf>
    <xf numFmtId="2" fontId="5" fillId="0" borderId="0" xfId="0" applyNumberFormat="1" applyFont="1"/>
    <xf numFmtId="0" fontId="0" fillId="0" borderId="0" xfId="0" applyFill="1" applyAlignment="1">
      <alignment wrapText="1"/>
    </xf>
    <xf numFmtId="0" fontId="5" fillId="0" borderId="1" xfId="0" applyFont="1" applyFill="1" applyBorder="1"/>
    <xf numFmtId="0" fontId="0" fillId="11" borderId="0" xfId="0" applyFill="1"/>
    <xf numFmtId="0" fontId="0" fillId="0" borderId="0" xfId="0" applyFill="1"/>
    <xf numFmtId="0" fontId="4" fillId="5" borderId="3" xfId="0" applyFont="1" applyFill="1" applyBorder="1" applyAlignment="1">
      <alignment horizontal="center" vertical="distributed"/>
    </xf>
    <xf numFmtId="0" fontId="4" fillId="5" borderId="4" xfId="0" applyFont="1" applyFill="1" applyBorder="1" applyAlignment="1">
      <alignment horizontal="center" vertical="distributed"/>
    </xf>
    <xf numFmtId="166" fontId="4" fillId="12" borderId="8" xfId="0" applyNumberFormat="1" applyFont="1" applyFill="1" applyBorder="1" applyAlignment="1">
      <alignment horizontal="center" vertical="center"/>
    </xf>
    <xf numFmtId="166" fontId="4" fillId="12" borderId="11" xfId="0" applyNumberFormat="1" applyFont="1" applyFill="1" applyBorder="1" applyAlignment="1">
      <alignment horizontal="center" vertical="center"/>
    </xf>
    <xf numFmtId="165" fontId="4" fillId="0" borderId="14" xfId="1" applyNumberFormat="1" applyFont="1" applyFill="1" applyBorder="1" applyAlignment="1">
      <alignment horizontal="center" vertical="center"/>
    </xf>
    <xf numFmtId="165" fontId="4" fillId="0" borderId="15" xfId="1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/>
    </xf>
    <xf numFmtId="164" fontId="5" fillId="14" borderId="1" xfId="0" applyNumberFormat="1" applyFont="1" applyFill="1" applyBorder="1"/>
    <xf numFmtId="164" fontId="5" fillId="14" borderId="8" xfId="0" applyNumberFormat="1" applyFont="1" applyFill="1" applyBorder="1"/>
    <xf numFmtId="164" fontId="5" fillId="0" borderId="1" xfId="0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DF5372C9-973D-4154-AC08-5135C2CB45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FC509-6782-4F6F-93DB-492B21F93A7C}">
  <dimension ref="A1:G75"/>
  <sheetViews>
    <sheetView topLeftCell="A7" workbookViewId="0">
      <selection activeCell="A17" sqref="A17"/>
    </sheetView>
  </sheetViews>
  <sheetFormatPr defaultRowHeight="15"/>
  <cols>
    <col min="1" max="1" width="26.5703125" customWidth="1"/>
    <col min="2" max="3" width="15.7109375" style="57" customWidth="1"/>
    <col min="4" max="4" width="4.140625" customWidth="1"/>
    <col min="5" max="5" width="35.7109375" style="3" customWidth="1"/>
    <col min="6" max="6" width="62.140625" customWidth="1"/>
    <col min="7" max="7" width="55.28515625" customWidth="1"/>
  </cols>
  <sheetData>
    <row r="1" spans="1:7" ht="18.75" thickBot="1">
      <c r="A1" s="1" t="s">
        <v>0</v>
      </c>
      <c r="B1" s="2"/>
      <c r="C1" s="2"/>
      <c r="E1" s="3" t="s">
        <v>1</v>
      </c>
      <c r="F1" s="4" t="s">
        <v>2</v>
      </c>
      <c r="G1" s="68" t="s">
        <v>91</v>
      </c>
    </row>
    <row r="2" spans="1:7">
      <c r="A2" s="5" t="s">
        <v>3</v>
      </c>
      <c r="B2" s="70" t="s">
        <v>4</v>
      </c>
      <c r="C2" s="71"/>
      <c r="F2" s="6"/>
    </row>
    <row r="3" spans="1:7">
      <c r="A3" s="7"/>
      <c r="B3" s="8" t="s">
        <v>5</v>
      </c>
      <c r="C3" s="9" t="s">
        <v>6</v>
      </c>
      <c r="F3" s="6"/>
    </row>
    <row r="4" spans="1:7">
      <c r="A4" s="10" t="s">
        <v>7</v>
      </c>
      <c r="B4" s="11"/>
      <c r="C4" s="11"/>
      <c r="F4" s="6"/>
    </row>
    <row r="5" spans="1:7">
      <c r="A5" s="7" t="s">
        <v>8</v>
      </c>
      <c r="B5" s="12">
        <v>68000</v>
      </c>
      <c r="C5" s="13"/>
      <c r="F5" s="6"/>
    </row>
    <row r="6" spans="1:7">
      <c r="A6" s="7" t="s">
        <v>9</v>
      </c>
      <c r="B6" s="12">
        <v>200</v>
      </c>
      <c r="C6" s="13"/>
      <c r="F6" s="6"/>
    </row>
    <row r="7" spans="1:7">
      <c r="A7" s="7" t="s">
        <v>10</v>
      </c>
      <c r="B7" s="12">
        <v>55000</v>
      </c>
      <c r="C7" s="13"/>
      <c r="F7" s="6"/>
    </row>
    <row r="8" spans="1:7">
      <c r="A8" s="7" t="s">
        <v>11</v>
      </c>
      <c r="B8" s="14"/>
      <c r="C8" s="13"/>
      <c r="F8" s="6" t="s">
        <v>12</v>
      </c>
    </row>
    <row r="9" spans="1:7">
      <c r="A9" s="7" t="s">
        <v>13</v>
      </c>
      <c r="B9" s="15">
        <v>10000</v>
      </c>
      <c r="C9" s="13"/>
      <c r="F9" s="6"/>
    </row>
    <row r="10" spans="1:7">
      <c r="A10" s="16" t="s">
        <v>14</v>
      </c>
      <c r="B10" s="17">
        <f>SUM(B5:B9)</f>
        <v>133200</v>
      </c>
      <c r="C10" s="17"/>
      <c r="F10" s="6"/>
    </row>
    <row r="11" spans="1:7">
      <c r="A11" s="10" t="s">
        <v>15</v>
      </c>
      <c r="B11" s="18"/>
      <c r="C11" s="18"/>
      <c r="F11" s="6"/>
    </row>
    <row r="12" spans="1:7">
      <c r="A12" s="7" t="s">
        <v>16</v>
      </c>
      <c r="B12" s="12"/>
      <c r="C12" s="13">
        <v>23000</v>
      </c>
      <c r="F12" s="6"/>
    </row>
    <row r="13" spans="1:7" ht="45">
      <c r="A13" s="7" t="s">
        <v>17</v>
      </c>
      <c r="B13" s="12">
        <v>27000</v>
      </c>
      <c r="C13" s="19">
        <v>27000</v>
      </c>
      <c r="E13" s="20" t="s">
        <v>18</v>
      </c>
      <c r="F13" s="6"/>
    </row>
    <row r="14" spans="1:7" ht="15.75" thickBot="1">
      <c r="A14" s="7" t="s">
        <v>19</v>
      </c>
      <c r="B14" s="12"/>
      <c r="C14" s="19">
        <v>8000</v>
      </c>
      <c r="E14" s="20"/>
      <c r="F14" s="6"/>
    </row>
    <row r="15" spans="1:7" ht="30">
      <c r="A15" s="7" t="s">
        <v>20</v>
      </c>
      <c r="B15" s="12">
        <v>5000</v>
      </c>
      <c r="C15" s="13">
        <v>51000</v>
      </c>
      <c r="D15" s="21"/>
      <c r="E15" s="22" t="s">
        <v>21</v>
      </c>
      <c r="F15" s="23" t="s">
        <v>22</v>
      </c>
    </row>
    <row r="16" spans="1:7">
      <c r="A16" s="7" t="s">
        <v>23</v>
      </c>
      <c r="B16" s="12">
        <v>7000</v>
      </c>
      <c r="C16" s="13">
        <v>9000</v>
      </c>
      <c r="E16" s="24" t="s">
        <v>24</v>
      </c>
      <c r="F16" s="23"/>
    </row>
    <row r="17" spans="1:7">
      <c r="A17" s="25"/>
      <c r="B17" s="12"/>
      <c r="C17" s="13"/>
      <c r="E17" s="24" t="s">
        <v>25</v>
      </c>
      <c r="F17" s="23"/>
      <c r="G17" t="s">
        <v>90</v>
      </c>
    </row>
    <row r="18" spans="1:7">
      <c r="A18" s="7"/>
      <c r="B18" s="12"/>
      <c r="C18" s="13"/>
      <c r="E18" s="24" t="s">
        <v>26</v>
      </c>
      <c r="F18" s="23"/>
    </row>
    <row r="19" spans="1:7" ht="30">
      <c r="A19" s="26" t="s">
        <v>27</v>
      </c>
      <c r="B19" s="27">
        <f>SUM(B12:B18)</f>
        <v>39000</v>
      </c>
      <c r="C19" s="27">
        <f>SUM(C12:C18)</f>
        <v>118000</v>
      </c>
      <c r="E19" s="28" t="s">
        <v>28</v>
      </c>
      <c r="F19" s="23"/>
    </row>
    <row r="20" spans="1:7" ht="30">
      <c r="A20" s="10" t="s">
        <v>29</v>
      </c>
      <c r="B20" s="29"/>
      <c r="C20" s="29"/>
      <c r="E20" s="30" t="s">
        <v>30</v>
      </c>
      <c r="F20" s="23"/>
    </row>
    <row r="21" spans="1:7" ht="30.75" thickBot="1">
      <c r="A21" s="7" t="s">
        <v>31</v>
      </c>
      <c r="B21" s="12"/>
      <c r="C21" s="13">
        <v>2000</v>
      </c>
      <c r="E21" s="31" t="s">
        <v>32</v>
      </c>
      <c r="F21" s="23"/>
    </row>
    <row r="22" spans="1:7">
      <c r="A22" s="7" t="s">
        <v>29</v>
      </c>
      <c r="B22" s="12"/>
      <c r="C22" s="13">
        <v>1500</v>
      </c>
      <c r="F22" s="6"/>
    </row>
    <row r="23" spans="1:7">
      <c r="A23" s="7" t="s">
        <v>33</v>
      </c>
      <c r="B23" s="12"/>
      <c r="C23" s="13"/>
      <c r="F23" s="6"/>
    </row>
    <row r="24" spans="1:7">
      <c r="A24" s="7" t="s">
        <v>34</v>
      </c>
      <c r="B24" s="12"/>
      <c r="C24" s="13">
        <v>1000</v>
      </c>
      <c r="E24" s="3" t="s">
        <v>35</v>
      </c>
      <c r="F24" s="6"/>
    </row>
    <row r="25" spans="1:7">
      <c r="A25" s="7" t="s">
        <v>36</v>
      </c>
      <c r="B25" s="12"/>
      <c r="C25" s="13">
        <v>30000</v>
      </c>
      <c r="E25" s="3" t="s">
        <v>37</v>
      </c>
      <c r="F25" s="6"/>
    </row>
    <row r="26" spans="1:7">
      <c r="A26" s="32" t="s">
        <v>38</v>
      </c>
      <c r="B26" s="12"/>
      <c r="C26" s="13">
        <v>1000</v>
      </c>
      <c r="F26" s="6" t="s">
        <v>39</v>
      </c>
    </row>
    <row r="27" spans="1:7">
      <c r="A27" s="32" t="s">
        <v>40</v>
      </c>
      <c r="B27" s="12">
        <v>250</v>
      </c>
      <c r="C27" s="13">
        <v>649</v>
      </c>
      <c r="F27" s="6" t="s">
        <v>41</v>
      </c>
    </row>
    <row r="28" spans="1:7">
      <c r="A28" s="32" t="s">
        <v>42</v>
      </c>
      <c r="B28" s="12"/>
      <c r="C28" s="19">
        <v>15000</v>
      </c>
      <c r="E28" s="20"/>
      <c r="F28" s="6" t="s">
        <v>43</v>
      </c>
      <c r="G28" t="s">
        <v>92</v>
      </c>
    </row>
    <row r="29" spans="1:7">
      <c r="A29" s="26" t="s">
        <v>44</v>
      </c>
      <c r="B29" s="17">
        <f>SUM(B21:B27)</f>
        <v>250</v>
      </c>
      <c r="C29" s="17">
        <f>SUM(C21:C28)</f>
        <v>51149</v>
      </c>
      <c r="F29" s="6"/>
    </row>
    <row r="30" spans="1:7">
      <c r="A30" s="10" t="s">
        <v>45</v>
      </c>
      <c r="B30" s="33"/>
      <c r="C30" s="33"/>
      <c r="F30" s="6"/>
    </row>
    <row r="31" spans="1:7">
      <c r="A31" s="7" t="s">
        <v>46</v>
      </c>
      <c r="B31" s="34">
        <v>371100</v>
      </c>
      <c r="C31" s="13">
        <v>318100</v>
      </c>
      <c r="E31" s="66"/>
      <c r="F31" s="6"/>
    </row>
    <row r="32" spans="1:7">
      <c r="A32" s="7" t="s">
        <v>47</v>
      </c>
      <c r="B32" s="35"/>
      <c r="C32" s="36">
        <v>5500</v>
      </c>
      <c r="F32" s="6"/>
    </row>
    <row r="33" spans="1:7">
      <c r="A33" s="26" t="s">
        <v>48</v>
      </c>
      <c r="B33" s="37">
        <f>SUM(B31:B32)</f>
        <v>371100</v>
      </c>
      <c r="C33" s="38">
        <f>SUM(C31:C32)</f>
        <v>323600</v>
      </c>
      <c r="F33" s="6"/>
    </row>
    <row r="34" spans="1:7">
      <c r="A34" s="39" t="s">
        <v>49</v>
      </c>
      <c r="B34" s="72">
        <f>B33-C33</f>
        <v>47500</v>
      </c>
      <c r="C34" s="73"/>
      <c r="F34" s="6"/>
    </row>
    <row r="35" spans="1:7">
      <c r="A35" s="10" t="s">
        <v>50</v>
      </c>
      <c r="B35" s="18"/>
      <c r="C35" s="18"/>
      <c r="F35" s="6"/>
    </row>
    <row r="36" spans="1:7">
      <c r="A36" s="7" t="s">
        <v>51</v>
      </c>
      <c r="B36" s="12"/>
      <c r="C36" s="40">
        <v>500</v>
      </c>
      <c r="F36" s="6"/>
    </row>
    <row r="37" spans="1:7">
      <c r="A37" s="7" t="s">
        <v>52</v>
      </c>
      <c r="B37" s="12"/>
      <c r="C37" s="40">
        <v>3000</v>
      </c>
      <c r="F37" s="6"/>
    </row>
    <row r="38" spans="1:7">
      <c r="A38" s="7" t="s">
        <v>53</v>
      </c>
      <c r="B38" s="12"/>
      <c r="C38" s="40">
        <v>6000</v>
      </c>
      <c r="E38" s="41" t="s">
        <v>54</v>
      </c>
      <c r="F38" s="6"/>
    </row>
    <row r="39" spans="1:7">
      <c r="A39" s="7" t="s">
        <v>55</v>
      </c>
      <c r="B39" s="12"/>
      <c r="C39" s="40">
        <v>8000</v>
      </c>
      <c r="F39" s="6"/>
    </row>
    <row r="40" spans="1:7">
      <c r="A40" s="7" t="s">
        <v>56</v>
      </c>
      <c r="B40" s="12"/>
      <c r="C40" s="40">
        <v>2000</v>
      </c>
      <c r="F40" s="6"/>
      <c r="G40" t="s">
        <v>94</v>
      </c>
    </row>
    <row r="41" spans="1:7">
      <c r="A41" s="7" t="s">
        <v>57</v>
      </c>
      <c r="B41" s="12"/>
      <c r="C41" s="40">
        <v>3300</v>
      </c>
      <c r="F41" s="6"/>
    </row>
    <row r="42" spans="1:7">
      <c r="A42" s="7" t="s">
        <v>58</v>
      </c>
      <c r="B42" s="12"/>
      <c r="C42" s="40">
        <v>187000</v>
      </c>
      <c r="E42" s="41" t="s">
        <v>59</v>
      </c>
      <c r="F42" s="6"/>
    </row>
    <row r="43" spans="1:7">
      <c r="A43" s="7" t="s">
        <v>60</v>
      </c>
      <c r="B43" s="12"/>
      <c r="C43" s="40">
        <v>1000</v>
      </c>
      <c r="F43" s="6"/>
    </row>
    <row r="44" spans="1:7">
      <c r="B44" s="12"/>
      <c r="C44" s="40"/>
      <c r="F44" s="6"/>
    </row>
    <row r="45" spans="1:7">
      <c r="A45" s="26" t="s">
        <v>61</v>
      </c>
      <c r="B45" s="27">
        <f>SUM(B36:B42)</f>
        <v>0</v>
      </c>
      <c r="C45" s="17">
        <f>SUM(C36:C43)</f>
        <v>210800</v>
      </c>
      <c r="F45" s="6"/>
    </row>
    <row r="46" spans="1:7">
      <c r="A46" s="10" t="s">
        <v>62</v>
      </c>
      <c r="B46" s="33"/>
      <c r="C46" s="33"/>
      <c r="F46" s="6"/>
    </row>
    <row r="47" spans="1:7">
      <c r="A47" s="7" t="s">
        <v>63</v>
      </c>
      <c r="B47" s="42">
        <v>800</v>
      </c>
      <c r="C47" s="36">
        <v>250</v>
      </c>
      <c r="E47" s="3" t="s">
        <v>64</v>
      </c>
      <c r="F47" s="6" t="s">
        <v>65</v>
      </c>
    </row>
    <row r="48" spans="1:7" ht="30">
      <c r="A48" s="43" t="s">
        <v>66</v>
      </c>
      <c r="B48" s="44">
        <v>500</v>
      </c>
      <c r="C48" s="13"/>
      <c r="E48" s="3" t="s">
        <v>67</v>
      </c>
      <c r="F48" s="6"/>
    </row>
    <row r="49" spans="1:6">
      <c r="A49" s="43" t="s">
        <v>68</v>
      </c>
      <c r="B49" s="44">
        <v>4000</v>
      </c>
      <c r="C49" s="13">
        <v>2000</v>
      </c>
      <c r="E49" s="3" t="s">
        <v>69</v>
      </c>
      <c r="F49" s="6"/>
    </row>
    <row r="50" spans="1:6">
      <c r="A50" s="7" t="s">
        <v>70</v>
      </c>
      <c r="B50" s="44"/>
      <c r="C50" s="13">
        <v>1500</v>
      </c>
      <c r="F50" s="6"/>
    </row>
    <row r="51" spans="1:6">
      <c r="A51" s="7"/>
      <c r="B51" s="44"/>
      <c r="C51" s="13"/>
      <c r="F51" s="6"/>
    </row>
    <row r="52" spans="1:6">
      <c r="A52" s="26" t="s">
        <v>71</v>
      </c>
      <c r="B52" s="17">
        <f>SUM(B47:B51)</f>
        <v>5300</v>
      </c>
      <c r="C52" s="17">
        <f>SUM(C47:C51)</f>
        <v>3750</v>
      </c>
      <c r="F52" s="6"/>
    </row>
    <row r="53" spans="1:6">
      <c r="A53" s="10" t="s">
        <v>72</v>
      </c>
      <c r="B53" s="18"/>
      <c r="C53" s="18"/>
      <c r="F53" s="6"/>
    </row>
    <row r="54" spans="1:6">
      <c r="A54" s="7" t="s">
        <v>73</v>
      </c>
      <c r="B54" s="12">
        <v>23000</v>
      </c>
      <c r="C54" s="13">
        <v>26000</v>
      </c>
      <c r="E54" s="66"/>
      <c r="F54" s="6"/>
    </row>
    <row r="55" spans="1:6">
      <c r="A55" s="7" t="s">
        <v>74</v>
      </c>
      <c r="B55" s="12">
        <v>0</v>
      </c>
      <c r="C55" s="13">
        <v>1000</v>
      </c>
      <c r="E55" s="41"/>
      <c r="F55" s="6"/>
    </row>
    <row r="56" spans="1:6">
      <c r="A56" s="67" t="s">
        <v>75</v>
      </c>
      <c r="B56" s="12"/>
      <c r="C56" s="13">
        <v>6000</v>
      </c>
      <c r="D56" s="45"/>
      <c r="E56" s="46" t="s">
        <v>76</v>
      </c>
      <c r="F56" s="6" t="s">
        <v>77</v>
      </c>
    </row>
    <row r="57" spans="1:6">
      <c r="A57" s="32" t="s">
        <v>78</v>
      </c>
      <c r="B57" s="12"/>
      <c r="C57" s="13">
        <v>4775</v>
      </c>
      <c r="D57" s="45"/>
      <c r="E57" s="46"/>
      <c r="F57" s="6"/>
    </row>
    <row r="58" spans="1:6">
      <c r="A58" s="7" t="s">
        <v>79</v>
      </c>
      <c r="B58" s="12">
        <v>6500</v>
      </c>
      <c r="C58" s="13">
        <v>24040</v>
      </c>
      <c r="D58" s="47"/>
      <c r="E58" s="48" t="s">
        <v>80</v>
      </c>
      <c r="F58" s="6"/>
    </row>
    <row r="59" spans="1:6">
      <c r="A59" s="7" t="s">
        <v>81</v>
      </c>
      <c r="B59" s="49">
        <v>800</v>
      </c>
      <c r="C59" s="50"/>
      <c r="E59" s="51"/>
      <c r="F59" s="6" t="s">
        <v>82</v>
      </c>
    </row>
    <row r="60" spans="1:6">
      <c r="A60" s="26" t="s">
        <v>83</v>
      </c>
      <c r="B60" s="52">
        <f>SUM(B54:B59)</f>
        <v>30300</v>
      </c>
      <c r="C60" s="52">
        <f>SUM(C54:C59)</f>
        <v>61815</v>
      </c>
      <c r="F60" s="6"/>
    </row>
    <row r="61" spans="1:6">
      <c r="A61" s="53" t="s">
        <v>84</v>
      </c>
      <c r="B61" s="49"/>
      <c r="C61" s="50"/>
      <c r="F61" s="6"/>
    </row>
    <row r="62" spans="1:6" ht="15.75" thickBot="1">
      <c r="A62" s="54" t="s">
        <v>85</v>
      </c>
      <c r="B62" s="55">
        <f>SUM(B61, B60, B52, B45, B33, B29, B19, B10)</f>
        <v>579150</v>
      </c>
      <c r="C62" s="55">
        <f>SUM(C61, C60, C52, C45, C33, C29, C19, C10)</f>
        <v>769114</v>
      </c>
      <c r="F62" s="6"/>
    </row>
    <row r="63" spans="1:6" ht="15.75" thickBot="1">
      <c r="A63" s="56" t="s">
        <v>86</v>
      </c>
      <c r="B63" s="74">
        <f>B62-C62</f>
        <v>-189964</v>
      </c>
      <c r="C63" s="75"/>
      <c r="F63" s="6"/>
    </row>
    <row r="64" spans="1:6">
      <c r="F64" s="6"/>
    </row>
    <row r="65" spans="1:6">
      <c r="A65" s="58" t="s">
        <v>87</v>
      </c>
      <c r="B65" s="59">
        <v>100000</v>
      </c>
      <c r="C65" s="59">
        <v>100000</v>
      </c>
      <c r="F65" s="6"/>
    </row>
    <row r="66" spans="1:6">
      <c r="A66" s="60" t="s">
        <v>88</v>
      </c>
      <c r="B66" s="61"/>
      <c r="C66" s="62"/>
      <c r="F66" s="6"/>
    </row>
    <row r="67" spans="1:6">
      <c r="A67" s="60" t="s">
        <v>89</v>
      </c>
      <c r="B67" s="76"/>
      <c r="C67" s="76"/>
    </row>
    <row r="68" spans="1:6">
      <c r="C68" s="63"/>
    </row>
    <row r="69" spans="1:6">
      <c r="B69" s="64"/>
      <c r="C69" s="64"/>
    </row>
    <row r="72" spans="1:6">
      <c r="B72" s="63"/>
      <c r="C72" s="63"/>
    </row>
    <row r="73" spans="1:6">
      <c r="B73" s="63"/>
      <c r="C73" s="63"/>
    </row>
    <row r="74" spans="1:6">
      <c r="B74" s="63"/>
      <c r="C74" s="65"/>
    </row>
    <row r="75" spans="1:6">
      <c r="B75" s="63"/>
      <c r="C75" s="63"/>
    </row>
  </sheetData>
  <mergeCells count="4">
    <mergeCell ref="B2:C2"/>
    <mergeCell ref="B34:C34"/>
    <mergeCell ref="B63:C63"/>
    <mergeCell ref="B67:C6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DC3F2-F0D7-4008-81A7-33294B35CD9C}">
  <dimension ref="A1:D75"/>
  <sheetViews>
    <sheetView tabSelected="1" workbookViewId="0">
      <selection activeCell="D11" sqref="D11"/>
    </sheetView>
  </sheetViews>
  <sheetFormatPr defaultRowHeight="15"/>
  <cols>
    <col min="1" max="1" width="26.5703125" customWidth="1"/>
    <col min="2" max="3" width="15.7109375" style="57" customWidth="1"/>
    <col min="4" max="4" width="88" customWidth="1"/>
  </cols>
  <sheetData>
    <row r="1" spans="1:4" ht="18.75" thickBot="1">
      <c r="A1" s="1" t="s">
        <v>0</v>
      </c>
      <c r="B1" s="2"/>
      <c r="C1" s="2"/>
    </row>
    <row r="2" spans="1:4">
      <c r="A2" s="5" t="s">
        <v>3</v>
      </c>
      <c r="B2" s="70" t="s">
        <v>4</v>
      </c>
      <c r="C2" s="71"/>
    </row>
    <row r="3" spans="1:4">
      <c r="A3" s="7"/>
      <c r="B3" s="8" t="s">
        <v>5</v>
      </c>
      <c r="C3" s="9" t="s">
        <v>6</v>
      </c>
    </row>
    <row r="4" spans="1:4">
      <c r="A4" s="10" t="s">
        <v>7</v>
      </c>
      <c r="B4" s="11"/>
      <c r="C4" s="11"/>
    </row>
    <row r="5" spans="1:4">
      <c r="A5" s="7" t="s">
        <v>8</v>
      </c>
      <c r="B5" s="12">
        <v>68000</v>
      </c>
      <c r="C5" s="13"/>
    </row>
    <row r="6" spans="1:4">
      <c r="A6" s="7" t="s">
        <v>9</v>
      </c>
      <c r="B6" s="12">
        <v>200</v>
      </c>
      <c r="C6" s="13"/>
    </row>
    <row r="7" spans="1:4">
      <c r="A7" s="7" t="s">
        <v>10</v>
      </c>
      <c r="B7" s="12">
        <v>55000</v>
      </c>
      <c r="C7" s="13"/>
    </row>
    <row r="8" spans="1:4">
      <c r="A8" s="7" t="s">
        <v>11</v>
      </c>
      <c r="B8" s="79">
        <v>202964</v>
      </c>
      <c r="C8" s="13"/>
    </row>
    <row r="9" spans="1:4">
      <c r="A9" s="7" t="s">
        <v>13</v>
      </c>
      <c r="B9" s="15">
        <v>10000</v>
      </c>
      <c r="C9" s="13"/>
    </row>
    <row r="10" spans="1:4">
      <c r="A10" s="16" t="s">
        <v>14</v>
      </c>
      <c r="B10" s="17">
        <f>SUM(B5:B9)</f>
        <v>336164</v>
      </c>
      <c r="C10" s="17"/>
    </row>
    <row r="11" spans="1:4">
      <c r="A11" s="10" t="s">
        <v>15</v>
      </c>
      <c r="B11" s="18"/>
      <c r="C11" s="18"/>
    </row>
    <row r="12" spans="1:4">
      <c r="A12" s="7" t="s">
        <v>16</v>
      </c>
      <c r="B12" s="12"/>
      <c r="C12" s="77">
        <v>23000</v>
      </c>
    </row>
    <row r="13" spans="1:4">
      <c r="A13" s="7" t="s">
        <v>17</v>
      </c>
      <c r="B13" s="12">
        <v>27000</v>
      </c>
      <c r="C13" s="19">
        <v>27000</v>
      </c>
    </row>
    <row r="14" spans="1:4">
      <c r="A14" s="7" t="s">
        <v>19</v>
      </c>
      <c r="B14" s="12"/>
      <c r="C14" s="78">
        <v>8000</v>
      </c>
    </row>
    <row r="15" spans="1:4">
      <c r="A15" s="7" t="s">
        <v>20</v>
      </c>
      <c r="B15" s="12">
        <v>5000</v>
      </c>
      <c r="C15" s="13">
        <v>48000</v>
      </c>
      <c r="D15" t="s">
        <v>96</v>
      </c>
    </row>
    <row r="16" spans="1:4">
      <c r="A16" s="7" t="s">
        <v>23</v>
      </c>
      <c r="B16" s="12">
        <v>7000</v>
      </c>
      <c r="C16" s="13">
        <v>9000</v>
      </c>
    </row>
    <row r="17" spans="1:4">
      <c r="A17" s="25" t="s">
        <v>95</v>
      </c>
      <c r="B17" s="12"/>
      <c r="C17" s="13">
        <v>3000</v>
      </c>
    </row>
    <row r="18" spans="1:4">
      <c r="A18" s="7"/>
      <c r="B18" s="12"/>
      <c r="C18" s="13"/>
    </row>
    <row r="19" spans="1:4">
      <c r="A19" s="26" t="s">
        <v>27</v>
      </c>
      <c r="B19" s="27">
        <f>SUM(B12:B18)</f>
        <v>39000</v>
      </c>
      <c r="C19" s="27">
        <f>SUM(C12:C18)</f>
        <v>118000</v>
      </c>
    </row>
    <row r="20" spans="1:4">
      <c r="A20" s="10" t="s">
        <v>29</v>
      </c>
      <c r="B20" s="29"/>
      <c r="C20" s="29"/>
    </row>
    <row r="21" spans="1:4">
      <c r="A21" s="7" t="s">
        <v>31</v>
      </c>
      <c r="B21" s="12"/>
      <c r="C21" s="13">
        <v>2000</v>
      </c>
    </row>
    <row r="22" spans="1:4">
      <c r="A22" s="7" t="s">
        <v>29</v>
      </c>
      <c r="B22" s="12"/>
      <c r="C22" s="13">
        <v>1500</v>
      </c>
    </row>
    <row r="23" spans="1:4">
      <c r="A23" s="7" t="s">
        <v>33</v>
      </c>
      <c r="B23" s="12"/>
      <c r="C23" s="13"/>
    </row>
    <row r="24" spans="1:4">
      <c r="A24" s="7" t="s">
        <v>34</v>
      </c>
      <c r="B24" s="12"/>
      <c r="C24" s="13">
        <v>1000</v>
      </c>
    </row>
    <row r="25" spans="1:4">
      <c r="A25" s="7" t="s">
        <v>36</v>
      </c>
      <c r="B25" s="12"/>
      <c r="C25" s="77">
        <v>30000</v>
      </c>
    </row>
    <row r="26" spans="1:4">
      <c r="A26" s="67" t="s">
        <v>38</v>
      </c>
      <c r="B26" s="12"/>
      <c r="C26" s="13">
        <v>1000</v>
      </c>
    </row>
    <row r="27" spans="1:4">
      <c r="A27" s="67" t="s">
        <v>40</v>
      </c>
      <c r="B27" s="12">
        <v>250</v>
      </c>
      <c r="C27" s="13">
        <v>649</v>
      </c>
    </row>
    <row r="28" spans="1:4">
      <c r="A28" s="67" t="s">
        <v>93</v>
      </c>
      <c r="B28" s="12"/>
      <c r="C28" s="19">
        <v>15000</v>
      </c>
    </row>
    <row r="29" spans="1:4">
      <c r="A29" s="26" t="s">
        <v>44</v>
      </c>
      <c r="B29" s="17">
        <f>SUM(B21:B27)</f>
        <v>250</v>
      </c>
      <c r="C29" s="17">
        <f>SUM(C21:C28)</f>
        <v>51149</v>
      </c>
    </row>
    <row r="30" spans="1:4">
      <c r="A30" s="10" t="s">
        <v>45</v>
      </c>
      <c r="B30" s="33"/>
      <c r="C30" s="33"/>
    </row>
    <row r="31" spans="1:4">
      <c r="A31" s="7" t="s">
        <v>46</v>
      </c>
      <c r="B31" s="34">
        <v>371100</v>
      </c>
      <c r="C31" s="13">
        <f>318100+13000</f>
        <v>331100</v>
      </c>
      <c r="D31" s="69" t="s">
        <v>99</v>
      </c>
    </row>
    <row r="32" spans="1:4">
      <c r="A32" s="7" t="s">
        <v>47</v>
      </c>
      <c r="B32" s="35"/>
      <c r="C32" s="36">
        <v>5500</v>
      </c>
    </row>
    <row r="33" spans="1:3">
      <c r="A33" s="26" t="s">
        <v>48</v>
      </c>
      <c r="B33" s="37">
        <f>SUM(B31:B32)</f>
        <v>371100</v>
      </c>
      <c r="C33" s="38">
        <f>SUM(C31:C32)</f>
        <v>336600</v>
      </c>
    </row>
    <row r="34" spans="1:3">
      <c r="A34" s="39" t="s">
        <v>49</v>
      </c>
      <c r="B34" s="72">
        <f>B33-C33</f>
        <v>34500</v>
      </c>
      <c r="C34" s="73"/>
    </row>
    <row r="35" spans="1:3">
      <c r="A35" s="10" t="s">
        <v>50</v>
      </c>
      <c r="B35" s="18"/>
      <c r="C35" s="18"/>
    </row>
    <row r="36" spans="1:3">
      <c r="A36" s="7" t="s">
        <v>51</v>
      </c>
      <c r="B36" s="12"/>
      <c r="C36" s="40">
        <v>500</v>
      </c>
    </row>
    <row r="37" spans="1:3">
      <c r="A37" s="7" t="s">
        <v>52</v>
      </c>
      <c r="B37" s="12"/>
      <c r="C37" s="40">
        <v>3000</v>
      </c>
    </row>
    <row r="38" spans="1:3">
      <c r="A38" s="7" t="s">
        <v>53</v>
      </c>
      <c r="B38" s="12"/>
      <c r="C38" s="40">
        <v>6000</v>
      </c>
    </row>
    <row r="39" spans="1:3">
      <c r="A39" s="7" t="s">
        <v>55</v>
      </c>
      <c r="B39" s="12"/>
      <c r="C39" s="40">
        <v>8000</v>
      </c>
    </row>
    <row r="40" spans="1:3">
      <c r="A40" s="7" t="s">
        <v>56</v>
      </c>
      <c r="B40" s="12"/>
      <c r="C40" s="40">
        <v>2000</v>
      </c>
    </row>
    <row r="41" spans="1:3">
      <c r="A41" s="7" t="s">
        <v>57</v>
      </c>
      <c r="B41" s="12"/>
      <c r="C41" s="40">
        <v>3300</v>
      </c>
    </row>
    <row r="42" spans="1:3">
      <c r="A42" s="7" t="s">
        <v>58</v>
      </c>
      <c r="B42" s="12"/>
      <c r="C42" s="40">
        <v>187000</v>
      </c>
    </row>
    <row r="43" spans="1:3">
      <c r="A43" s="7" t="s">
        <v>60</v>
      </c>
      <c r="B43" s="12"/>
      <c r="C43" s="40">
        <v>1000</v>
      </c>
    </row>
    <row r="44" spans="1:3">
      <c r="B44" s="12"/>
      <c r="C44" s="40"/>
    </row>
    <row r="45" spans="1:3">
      <c r="A45" s="26" t="s">
        <v>61</v>
      </c>
      <c r="B45" s="27">
        <f>SUM(B36:B42)</f>
        <v>0</v>
      </c>
      <c r="C45" s="17">
        <f>SUM(C36:C43)</f>
        <v>210800</v>
      </c>
    </row>
    <row r="46" spans="1:3">
      <c r="A46" s="10" t="s">
        <v>62</v>
      </c>
      <c r="B46" s="33"/>
      <c r="C46" s="33"/>
    </row>
    <row r="47" spans="1:3">
      <c r="A47" s="7" t="s">
        <v>63</v>
      </c>
      <c r="B47" s="42">
        <v>800</v>
      </c>
      <c r="C47" s="36">
        <v>250</v>
      </c>
    </row>
    <row r="48" spans="1:3">
      <c r="A48" s="43" t="s">
        <v>66</v>
      </c>
      <c r="B48" s="44">
        <v>500</v>
      </c>
      <c r="C48" s="13"/>
    </row>
    <row r="49" spans="1:4">
      <c r="A49" s="43" t="s">
        <v>68</v>
      </c>
      <c r="B49" s="44">
        <v>4000</v>
      </c>
      <c r="C49" s="13">
        <v>2000</v>
      </c>
    </row>
    <row r="50" spans="1:4">
      <c r="A50" s="7" t="s">
        <v>70</v>
      </c>
      <c r="B50" s="44"/>
      <c r="C50" s="13">
        <v>1500</v>
      </c>
    </row>
    <row r="51" spans="1:4">
      <c r="A51" s="7"/>
      <c r="B51" s="44"/>
      <c r="C51" s="13"/>
    </row>
    <row r="52" spans="1:4">
      <c r="A52" s="26" t="s">
        <v>71</v>
      </c>
      <c r="B52" s="17">
        <f>SUM(B47:B51)</f>
        <v>5300</v>
      </c>
      <c r="C52" s="17">
        <f>SUM(C47:C51)</f>
        <v>3750</v>
      </c>
    </row>
    <row r="53" spans="1:4">
      <c r="A53" s="10" t="s">
        <v>72</v>
      </c>
      <c r="B53" s="18"/>
      <c r="C53" s="18"/>
    </row>
    <row r="54" spans="1:4">
      <c r="A54" s="7" t="s">
        <v>73</v>
      </c>
      <c r="B54" s="12">
        <v>23000</v>
      </c>
      <c r="C54" s="13">
        <v>26000</v>
      </c>
    </row>
    <row r="55" spans="1:4">
      <c r="A55" s="7" t="s">
        <v>74</v>
      </c>
      <c r="B55" s="12">
        <v>0</v>
      </c>
      <c r="C55" s="13">
        <v>1000</v>
      </c>
    </row>
    <row r="56" spans="1:4" ht="30">
      <c r="A56" s="67" t="s">
        <v>75</v>
      </c>
      <c r="B56" s="12"/>
      <c r="C56" s="13">
        <v>6000</v>
      </c>
      <c r="D56" s="3" t="s">
        <v>98</v>
      </c>
    </row>
    <row r="57" spans="1:4">
      <c r="A57" s="67" t="s">
        <v>78</v>
      </c>
      <c r="B57" s="12"/>
      <c r="C57" s="13">
        <v>4775</v>
      </c>
      <c r="D57" t="s">
        <v>97</v>
      </c>
    </row>
    <row r="58" spans="1:4">
      <c r="A58" s="7" t="s">
        <v>79</v>
      </c>
      <c r="B58" s="12">
        <v>6500</v>
      </c>
      <c r="C58" s="13">
        <v>24040</v>
      </c>
    </row>
    <row r="59" spans="1:4">
      <c r="A59" s="7" t="s">
        <v>81</v>
      </c>
      <c r="B59" s="49">
        <v>800</v>
      </c>
      <c r="C59" s="50"/>
    </row>
    <row r="60" spans="1:4">
      <c r="A60" s="26" t="s">
        <v>83</v>
      </c>
      <c r="B60" s="52">
        <f>SUM(B54:B59)</f>
        <v>30300</v>
      </c>
      <c r="C60" s="52">
        <f>SUM(C54:C59)</f>
        <v>61815</v>
      </c>
    </row>
    <row r="61" spans="1:4">
      <c r="A61" s="53" t="s">
        <v>84</v>
      </c>
      <c r="B61" s="49"/>
      <c r="C61" s="50"/>
    </row>
    <row r="62" spans="1:4" ht="30.75" thickBot="1">
      <c r="A62" s="54" t="s">
        <v>85</v>
      </c>
      <c r="B62" s="55">
        <f>SUM(B61, B60, B52, B45, B33, B29, B19, B10)</f>
        <v>782114</v>
      </c>
      <c r="C62" s="55">
        <f>SUM(C61, C60, C52, C45, C33, C29, C19, C10)</f>
        <v>782114</v>
      </c>
      <c r="D62" s="3" t="s">
        <v>100</v>
      </c>
    </row>
    <row r="63" spans="1:4" ht="15.75" thickBot="1">
      <c r="A63" s="56" t="s">
        <v>86</v>
      </c>
      <c r="B63" s="74">
        <f>B62-C62</f>
        <v>0</v>
      </c>
      <c r="C63" s="75"/>
    </row>
    <row r="65" spans="1:4">
      <c r="A65" s="58" t="s">
        <v>87</v>
      </c>
      <c r="B65" s="59">
        <v>100000</v>
      </c>
      <c r="C65" s="59">
        <v>100000</v>
      </c>
      <c r="D65" s="47" t="s">
        <v>101</v>
      </c>
    </row>
    <row r="66" spans="1:4" ht="15.75" thickBot="1">
      <c r="A66" s="60" t="s">
        <v>88</v>
      </c>
      <c r="B66" s="61"/>
      <c r="C66" s="62"/>
    </row>
    <row r="67" spans="1:4" ht="15.75" thickBot="1">
      <c r="A67" s="60" t="s">
        <v>89</v>
      </c>
      <c r="B67" s="74"/>
      <c r="C67" s="75"/>
    </row>
    <row r="68" spans="1:4">
      <c r="C68" s="63"/>
    </row>
    <row r="69" spans="1:4">
      <c r="B69" s="64"/>
      <c r="C69" s="64"/>
    </row>
    <row r="72" spans="1:4">
      <c r="B72" s="63"/>
      <c r="C72" s="63"/>
    </row>
    <row r="73" spans="1:4">
      <c r="B73" s="63"/>
      <c r="C73" s="63"/>
    </row>
    <row r="74" spans="1:4">
      <c r="B74" s="63"/>
      <c r="C74" s="65"/>
    </row>
    <row r="75" spans="1:4">
      <c r="B75" s="63"/>
      <c r="C75" s="63"/>
    </row>
  </sheetData>
  <mergeCells count="4">
    <mergeCell ref="B2:C2"/>
    <mergeCell ref="B34:C34"/>
    <mergeCell ref="B63:C63"/>
    <mergeCell ref="B67:C6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Initial 2022 Draft Budget</vt:lpstr>
      <vt:lpstr>FINAL approved budget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Coltrain, Christine J</dc:creator>
  <cp:lastModifiedBy>Coltrain, Christine J</cp:lastModifiedBy>
  <dcterms:created xsi:type="dcterms:W3CDTF">2022-01-10T17:32:42Z</dcterms:created>
  <dcterms:modified xsi:type="dcterms:W3CDTF">2022-01-16T15:36:46Z</dcterms:modified>
</cp:coreProperties>
</file>